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60" windowWidth="18195" windowHeight="771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I3" i="1" l="1"/>
  <c r="I4" i="1"/>
  <c r="K67" i="1" l="1"/>
  <c r="K64" i="1"/>
  <c r="K63" i="1"/>
  <c r="K59" i="1"/>
  <c r="K58" i="1"/>
  <c r="K57" i="1"/>
  <c r="K56" i="1"/>
  <c r="K55" i="1"/>
  <c r="J67" i="1"/>
  <c r="J64" i="1"/>
  <c r="J63" i="1"/>
  <c r="J59" i="1"/>
  <c r="J58" i="1"/>
  <c r="J57" i="1"/>
  <c r="J56" i="1"/>
  <c r="J55" i="1"/>
  <c r="Q47" i="1" l="1"/>
  <c r="K47" i="1" s="1"/>
  <c r="Q48" i="1"/>
  <c r="K48" i="1" s="1"/>
  <c r="Q49" i="1"/>
  <c r="K49" i="1" s="1"/>
  <c r="Q51" i="1"/>
  <c r="K51" i="1" s="1"/>
  <c r="Q52" i="1"/>
  <c r="K52" i="1" s="1"/>
  <c r="Q53" i="1"/>
  <c r="K53" i="1" s="1"/>
  <c r="Q56" i="1"/>
  <c r="Q57" i="1"/>
  <c r="Q58" i="1"/>
  <c r="Q59" i="1"/>
  <c r="Q63" i="1"/>
  <c r="Q64" i="1"/>
  <c r="Q65" i="1"/>
  <c r="K65" i="1" s="1"/>
  <c r="Q67" i="1"/>
  <c r="P48" i="1"/>
  <c r="J48" i="1" s="1"/>
  <c r="P49" i="1"/>
  <c r="J49" i="1" s="1"/>
  <c r="P51" i="1"/>
  <c r="J51" i="1" s="1"/>
  <c r="P52" i="1"/>
  <c r="J52" i="1" s="1"/>
  <c r="P53" i="1"/>
  <c r="J53" i="1" s="1"/>
  <c r="P56" i="1"/>
  <c r="P57" i="1"/>
  <c r="P58" i="1"/>
  <c r="P59" i="1"/>
  <c r="P63" i="1"/>
  <c r="P64" i="1"/>
  <c r="P65" i="1"/>
  <c r="J65" i="1" s="1"/>
  <c r="P67" i="1"/>
  <c r="O48" i="1"/>
  <c r="O49" i="1"/>
  <c r="O51" i="1"/>
  <c r="O52" i="1"/>
  <c r="O53" i="1"/>
  <c r="O55" i="1"/>
  <c r="Q55" i="1" s="1"/>
  <c r="O56" i="1"/>
  <c r="O57" i="1"/>
  <c r="O58" i="1"/>
  <c r="O59" i="1"/>
  <c r="O63" i="1"/>
  <c r="O64" i="1"/>
  <c r="O65" i="1"/>
  <c r="O67" i="1"/>
  <c r="N48" i="1"/>
  <c r="N49" i="1"/>
  <c r="N51" i="1"/>
  <c r="N52" i="1"/>
  <c r="N53" i="1"/>
  <c r="N55" i="1"/>
  <c r="P55" i="1" s="1"/>
  <c r="N56" i="1"/>
  <c r="N57" i="1"/>
  <c r="N58" i="1"/>
  <c r="N59" i="1"/>
  <c r="N63" i="1"/>
  <c r="N64" i="1"/>
  <c r="N65" i="1"/>
  <c r="N67" i="1"/>
  <c r="P47" i="1"/>
  <c r="J47" i="1" s="1"/>
  <c r="O47" i="1"/>
  <c r="N47" i="1"/>
  <c r="I40" i="1"/>
  <c r="K69" i="1" l="1"/>
  <c r="H43" i="1"/>
  <c r="I5" i="1"/>
  <c r="I6" i="1"/>
  <c r="I8" i="1"/>
  <c r="I9" i="1"/>
  <c r="I10" i="1"/>
  <c r="I11" i="1"/>
  <c r="I13" i="1"/>
  <c r="I14" i="1"/>
  <c r="I15" i="1"/>
  <c r="I16" i="1"/>
  <c r="I18" i="1"/>
  <c r="I19" i="1"/>
  <c r="I20" i="1"/>
  <c r="I22" i="1"/>
  <c r="I23" i="1"/>
  <c r="I24" i="1"/>
  <c r="I26" i="1"/>
  <c r="I27" i="1"/>
  <c r="I28" i="1"/>
  <c r="I30" i="1"/>
  <c r="I31" i="1"/>
  <c r="I34" i="1"/>
  <c r="I35" i="1"/>
  <c r="I36" i="1"/>
  <c r="I37" i="1"/>
  <c r="I38" i="1"/>
  <c r="I39" i="1"/>
  <c r="F69" i="1"/>
  <c r="E69" i="1"/>
  <c r="I43" i="1" l="1"/>
</calcChain>
</file>

<file path=xl/sharedStrings.xml><?xml version="1.0" encoding="utf-8"?>
<sst xmlns="http://schemas.openxmlformats.org/spreadsheetml/2006/main" count="97" uniqueCount="88">
  <si>
    <t>Division</t>
  </si>
  <si>
    <t>Original Strength</t>
  </si>
  <si>
    <t>Fatigue</t>
  </si>
  <si>
    <t>Combat Effectives</t>
  </si>
  <si>
    <t>Original Morale</t>
  </si>
  <si>
    <t>Corps</t>
  </si>
  <si>
    <t xml:space="preserve">Bernadotte </t>
  </si>
  <si>
    <t>I Corps</t>
  </si>
  <si>
    <t>Davout</t>
  </si>
  <si>
    <t>III Corps</t>
  </si>
  <si>
    <t>IV Corps</t>
  </si>
  <si>
    <t>Lannes</t>
  </si>
  <si>
    <t>V Corps</t>
  </si>
  <si>
    <t>1st Div Suchet</t>
  </si>
  <si>
    <t>2nd Div  Gazan</t>
  </si>
  <si>
    <t>Ney</t>
  </si>
  <si>
    <t>VI Corps</t>
  </si>
  <si>
    <t>1st Div Marchand</t>
  </si>
  <si>
    <t>2nd Div  Gardanne</t>
  </si>
  <si>
    <t>6th Corps Cav Colbert</t>
  </si>
  <si>
    <t>Augereau</t>
  </si>
  <si>
    <t>VII Corps</t>
  </si>
  <si>
    <t>1st Div Desjardins</t>
  </si>
  <si>
    <t>2nd Div  Heudelet</t>
  </si>
  <si>
    <t>7th Corps Cav Durosnel</t>
  </si>
  <si>
    <t>Bessieres</t>
  </si>
  <si>
    <t>Imperial Guard</t>
  </si>
  <si>
    <t>Imp Gd Lefebvre</t>
  </si>
  <si>
    <t>Gd Cav Bessieres</t>
  </si>
  <si>
    <t>Gd ArtIllery</t>
  </si>
  <si>
    <t>Murat</t>
  </si>
  <si>
    <t>Reserve Cavalry</t>
  </si>
  <si>
    <t>Leg Lasalle</t>
  </si>
  <si>
    <t>Original Combat Strength</t>
  </si>
  <si>
    <t>Current Morale</t>
  </si>
  <si>
    <t>Cav Foucher</t>
  </si>
  <si>
    <t>Army Total</t>
  </si>
  <si>
    <t>Brunswick</t>
  </si>
  <si>
    <t>AG Blucher</t>
  </si>
  <si>
    <t>Artillery</t>
  </si>
  <si>
    <t>Hohenlohe</t>
  </si>
  <si>
    <t>AG Louis</t>
  </si>
  <si>
    <t>Flanc Taunzien</t>
  </si>
  <si>
    <t>Ruchel</t>
  </si>
  <si>
    <t>Satellite Corps</t>
  </si>
  <si>
    <t>Advance Guard</t>
  </si>
  <si>
    <t>Weimar</t>
  </si>
  <si>
    <t>Saxe</t>
  </si>
  <si>
    <t>Reserve</t>
  </si>
  <si>
    <t>Wurtemburg</t>
  </si>
  <si>
    <t>infantry Original Strength</t>
  </si>
  <si>
    <t>Cav Original Strength</t>
  </si>
  <si>
    <t>Army Totals</t>
  </si>
  <si>
    <t>Infantry Combat Effectives</t>
  </si>
  <si>
    <t>Cavalry Combat Effectives</t>
  </si>
  <si>
    <r>
      <t>1</t>
    </r>
    <r>
      <rPr>
        <vertAlign val="superscript"/>
        <sz val="11"/>
        <color theme="1"/>
        <rFont val="Calibri"/>
        <family val="2"/>
        <scheme val="minor"/>
      </rPr>
      <t>st</t>
    </r>
    <r>
      <rPr>
        <sz val="11"/>
        <color theme="1"/>
        <rFont val="Calibri"/>
        <family val="2"/>
        <scheme val="minor"/>
      </rPr>
      <t xml:space="preserve"> Div Dupont</t>
    </r>
  </si>
  <si>
    <r>
      <t>2</t>
    </r>
    <r>
      <rPr>
        <vertAlign val="superscript"/>
        <sz val="11"/>
        <color theme="1"/>
        <rFont val="Calibri"/>
        <family val="2"/>
        <scheme val="minor"/>
      </rPr>
      <t>nd</t>
    </r>
    <r>
      <rPr>
        <sz val="11"/>
        <color theme="1"/>
        <rFont val="Calibri"/>
        <family val="2"/>
        <scheme val="minor"/>
      </rPr>
      <t xml:space="preserve"> Div  Rivaud</t>
    </r>
  </si>
  <si>
    <r>
      <t>3</t>
    </r>
    <r>
      <rPr>
        <vertAlign val="superscript"/>
        <sz val="11"/>
        <color theme="1"/>
        <rFont val="Calibri"/>
        <family val="2"/>
        <scheme val="minor"/>
      </rPr>
      <t>rd</t>
    </r>
    <r>
      <rPr>
        <sz val="11"/>
        <color theme="1"/>
        <rFont val="Calibri"/>
        <family val="2"/>
        <scheme val="minor"/>
      </rPr>
      <t xml:space="preserve"> Div Drouet</t>
    </r>
  </si>
  <si>
    <r>
      <t>1</t>
    </r>
    <r>
      <rPr>
        <vertAlign val="superscript"/>
        <sz val="11"/>
        <color theme="1"/>
        <rFont val="Calibri"/>
        <family val="2"/>
        <scheme val="minor"/>
      </rPr>
      <t>st</t>
    </r>
    <r>
      <rPr>
        <sz val="11"/>
        <color theme="1"/>
        <rFont val="Calibri"/>
        <family val="2"/>
        <scheme val="minor"/>
      </rPr>
      <t xml:space="preserve"> Corps Cav Tilly</t>
    </r>
  </si>
  <si>
    <r>
      <t>1</t>
    </r>
    <r>
      <rPr>
        <vertAlign val="superscript"/>
        <sz val="11"/>
        <color theme="1"/>
        <rFont val="Calibri"/>
        <family val="2"/>
        <scheme val="minor"/>
      </rPr>
      <t>st</t>
    </r>
    <r>
      <rPr>
        <sz val="11"/>
        <color theme="1"/>
        <rFont val="Calibri"/>
        <family val="2"/>
        <scheme val="minor"/>
      </rPr>
      <t xml:space="preserve"> Div Morand</t>
    </r>
  </si>
  <si>
    <r>
      <t>2</t>
    </r>
    <r>
      <rPr>
        <vertAlign val="superscript"/>
        <sz val="11"/>
        <color theme="1"/>
        <rFont val="Calibri"/>
        <family val="2"/>
        <scheme val="minor"/>
      </rPr>
      <t>nd</t>
    </r>
    <r>
      <rPr>
        <sz val="11"/>
        <color theme="1"/>
        <rFont val="Calibri"/>
        <family val="2"/>
        <scheme val="minor"/>
      </rPr>
      <t xml:space="preserve"> Div  Friant</t>
    </r>
  </si>
  <si>
    <r>
      <t>3</t>
    </r>
    <r>
      <rPr>
        <vertAlign val="superscript"/>
        <sz val="11"/>
        <color theme="1"/>
        <rFont val="Calibri"/>
        <family val="2"/>
        <scheme val="minor"/>
      </rPr>
      <t>rd</t>
    </r>
    <r>
      <rPr>
        <sz val="11"/>
        <color theme="1"/>
        <rFont val="Calibri"/>
        <family val="2"/>
        <scheme val="minor"/>
      </rPr>
      <t xml:space="preserve"> Div Gudin</t>
    </r>
  </si>
  <si>
    <r>
      <t>1</t>
    </r>
    <r>
      <rPr>
        <vertAlign val="superscript"/>
        <sz val="11"/>
        <color theme="1"/>
        <rFont val="Calibri"/>
        <family val="2"/>
        <scheme val="minor"/>
      </rPr>
      <t>st</t>
    </r>
    <r>
      <rPr>
        <sz val="11"/>
        <color theme="1"/>
        <rFont val="Calibri"/>
        <family val="2"/>
        <scheme val="minor"/>
      </rPr>
      <t xml:space="preserve"> Div St. Hillaire</t>
    </r>
  </si>
  <si>
    <r>
      <t>2</t>
    </r>
    <r>
      <rPr>
        <vertAlign val="superscript"/>
        <sz val="11"/>
        <color theme="1"/>
        <rFont val="Calibri"/>
        <family val="2"/>
        <scheme val="minor"/>
      </rPr>
      <t>nd</t>
    </r>
    <r>
      <rPr>
        <sz val="11"/>
        <color theme="1"/>
        <rFont val="Calibri"/>
        <family val="2"/>
        <scheme val="minor"/>
      </rPr>
      <t xml:space="preserve"> Div  Leval</t>
    </r>
  </si>
  <si>
    <r>
      <t>3</t>
    </r>
    <r>
      <rPr>
        <vertAlign val="superscript"/>
        <sz val="11"/>
        <color theme="1"/>
        <rFont val="Calibri"/>
        <family val="2"/>
        <scheme val="minor"/>
      </rPr>
      <t>rd</t>
    </r>
    <r>
      <rPr>
        <sz val="11"/>
        <color theme="1"/>
        <rFont val="Calibri"/>
        <family val="2"/>
        <scheme val="minor"/>
      </rPr>
      <t xml:space="preserve"> Div Legrand</t>
    </r>
  </si>
  <si>
    <r>
      <t>1</t>
    </r>
    <r>
      <rPr>
        <vertAlign val="superscript"/>
        <sz val="11"/>
        <color theme="1"/>
        <rFont val="Calibri"/>
        <family val="2"/>
        <scheme val="minor"/>
      </rPr>
      <t>st</t>
    </r>
    <r>
      <rPr>
        <sz val="11"/>
        <color theme="1"/>
        <rFont val="Calibri"/>
        <family val="2"/>
        <scheme val="minor"/>
      </rPr>
      <t xml:space="preserve"> Cur Nansouty</t>
    </r>
  </si>
  <si>
    <r>
      <t>2</t>
    </r>
    <r>
      <rPr>
        <vertAlign val="superscript"/>
        <sz val="11"/>
        <color theme="1"/>
        <rFont val="Calibri"/>
        <family val="2"/>
        <scheme val="minor"/>
      </rPr>
      <t>nd</t>
    </r>
    <r>
      <rPr>
        <sz val="11"/>
        <color theme="1"/>
        <rFont val="Calibri"/>
        <family val="2"/>
        <scheme val="minor"/>
      </rPr>
      <t xml:space="preserve"> Cur Hautpoul</t>
    </r>
  </si>
  <si>
    <r>
      <t>1</t>
    </r>
    <r>
      <rPr>
        <vertAlign val="superscript"/>
        <sz val="11"/>
        <color theme="1"/>
        <rFont val="Calibri"/>
        <family val="2"/>
        <scheme val="minor"/>
      </rPr>
      <t>st</t>
    </r>
    <r>
      <rPr>
        <sz val="11"/>
        <color theme="1"/>
        <rFont val="Calibri"/>
        <family val="2"/>
        <scheme val="minor"/>
      </rPr>
      <t xml:space="preserve">  Drg Klein</t>
    </r>
  </si>
  <si>
    <r>
      <t>2</t>
    </r>
    <r>
      <rPr>
        <vertAlign val="superscript"/>
        <sz val="11"/>
        <color theme="1"/>
        <rFont val="Calibri"/>
        <family val="2"/>
        <scheme val="minor"/>
      </rPr>
      <t>nd</t>
    </r>
    <r>
      <rPr>
        <sz val="11"/>
        <color theme="1"/>
        <rFont val="Calibri"/>
        <family val="2"/>
        <scheme val="minor"/>
      </rPr>
      <t xml:space="preserve"> Drg Grouchy</t>
    </r>
  </si>
  <si>
    <r>
      <t>3</t>
    </r>
    <r>
      <rPr>
        <vertAlign val="superscript"/>
        <sz val="11"/>
        <color theme="1"/>
        <rFont val="Calibri"/>
        <family val="2"/>
        <scheme val="minor"/>
      </rPr>
      <t>rd</t>
    </r>
    <r>
      <rPr>
        <sz val="11"/>
        <color theme="1"/>
        <rFont val="Calibri"/>
        <family val="2"/>
        <scheme val="minor"/>
      </rPr>
      <t xml:space="preserve">  Drg Beaumont</t>
    </r>
  </si>
  <si>
    <r>
      <t>4</t>
    </r>
    <r>
      <rPr>
        <vertAlign val="superscript"/>
        <sz val="11"/>
        <color theme="1"/>
        <rFont val="Calibri"/>
        <family val="2"/>
        <scheme val="minor"/>
      </rPr>
      <t>th</t>
    </r>
    <r>
      <rPr>
        <sz val="11"/>
        <color theme="1"/>
        <rFont val="Calibri"/>
        <family val="2"/>
        <scheme val="minor"/>
      </rPr>
      <t xml:space="preserve">  Drg Sahut</t>
    </r>
  </si>
  <si>
    <r>
      <t>1</t>
    </r>
    <r>
      <rPr>
        <vertAlign val="superscript"/>
        <sz val="11"/>
        <color theme="1"/>
        <rFont val="Calibri"/>
        <family val="2"/>
        <scheme val="minor"/>
      </rPr>
      <t>st</t>
    </r>
    <r>
      <rPr>
        <sz val="11"/>
        <color theme="1"/>
        <rFont val="Calibri"/>
        <family val="2"/>
        <scheme val="minor"/>
      </rPr>
      <t xml:space="preserve"> Res Kuhneim</t>
    </r>
  </si>
  <si>
    <r>
      <t>2</t>
    </r>
    <r>
      <rPr>
        <vertAlign val="superscript"/>
        <sz val="11"/>
        <color theme="1"/>
        <rFont val="Calibri"/>
        <family val="2"/>
        <scheme val="minor"/>
      </rPr>
      <t>nd</t>
    </r>
    <r>
      <rPr>
        <sz val="11"/>
        <color theme="1"/>
        <rFont val="Calibri"/>
        <family val="2"/>
        <scheme val="minor"/>
      </rPr>
      <t xml:space="preserve"> Res Arnim</t>
    </r>
  </si>
  <si>
    <r>
      <t>1</t>
    </r>
    <r>
      <rPr>
        <vertAlign val="superscript"/>
        <sz val="11"/>
        <color theme="1"/>
        <rFont val="Calibri"/>
        <family val="2"/>
        <scheme val="minor"/>
      </rPr>
      <t>st</t>
    </r>
    <r>
      <rPr>
        <sz val="11"/>
        <color theme="1"/>
        <rFont val="Calibri"/>
        <family val="2"/>
        <scheme val="minor"/>
      </rPr>
      <t xml:space="preserve"> Div Orange</t>
    </r>
  </si>
  <si>
    <r>
      <t>2</t>
    </r>
    <r>
      <rPr>
        <vertAlign val="superscript"/>
        <sz val="11"/>
        <color theme="1"/>
        <rFont val="Calibri"/>
        <family val="2"/>
        <scheme val="minor"/>
      </rPr>
      <t>nd</t>
    </r>
    <r>
      <rPr>
        <sz val="11"/>
        <color theme="1"/>
        <rFont val="Calibri"/>
        <family val="2"/>
        <scheme val="minor"/>
      </rPr>
      <t xml:space="preserve"> Div Wartens</t>
    </r>
  </si>
  <si>
    <r>
      <t>3</t>
    </r>
    <r>
      <rPr>
        <vertAlign val="superscript"/>
        <sz val="11"/>
        <color theme="1"/>
        <rFont val="Calibri"/>
        <family val="2"/>
        <scheme val="minor"/>
      </rPr>
      <t>rd</t>
    </r>
    <r>
      <rPr>
        <sz val="11"/>
        <color theme="1"/>
        <rFont val="Calibri"/>
        <family val="2"/>
        <scheme val="minor"/>
      </rPr>
      <t xml:space="preserve"> Div Scharnhorst</t>
    </r>
  </si>
  <si>
    <r>
      <t>1</t>
    </r>
    <r>
      <rPr>
        <vertAlign val="superscript"/>
        <sz val="11"/>
        <color theme="1"/>
        <rFont val="Calibri"/>
        <family val="2"/>
        <scheme val="minor"/>
      </rPr>
      <t>st</t>
    </r>
    <r>
      <rPr>
        <sz val="11"/>
        <color theme="1"/>
        <rFont val="Calibri"/>
        <family val="2"/>
        <scheme val="minor"/>
      </rPr>
      <t xml:space="preserve">  Div Grawert</t>
    </r>
  </si>
  <si>
    <r>
      <t>2</t>
    </r>
    <r>
      <rPr>
        <vertAlign val="superscript"/>
        <sz val="11"/>
        <color theme="1"/>
        <rFont val="Calibri"/>
        <family val="2"/>
        <scheme val="minor"/>
      </rPr>
      <t>nd</t>
    </r>
    <r>
      <rPr>
        <sz val="11"/>
        <color theme="1"/>
        <rFont val="Calibri"/>
        <family val="2"/>
        <scheme val="minor"/>
      </rPr>
      <t xml:space="preserve"> Div Zechwitz</t>
    </r>
  </si>
  <si>
    <r>
      <t>3</t>
    </r>
    <r>
      <rPr>
        <vertAlign val="superscript"/>
        <sz val="11"/>
        <color theme="1"/>
        <rFont val="Calibri"/>
        <family val="2"/>
        <scheme val="minor"/>
      </rPr>
      <t>rd</t>
    </r>
    <r>
      <rPr>
        <sz val="11"/>
        <color theme="1"/>
        <rFont val="Calibri"/>
        <family val="2"/>
        <scheme val="minor"/>
      </rPr>
      <t xml:space="preserve"> Div Prittwitz</t>
    </r>
  </si>
  <si>
    <r>
      <t>3</t>
    </r>
    <r>
      <rPr>
        <vertAlign val="superscript"/>
        <sz val="11"/>
        <color theme="1"/>
        <rFont val="Calibri"/>
        <family val="2"/>
        <scheme val="minor"/>
      </rPr>
      <t>rd</t>
    </r>
    <r>
      <rPr>
        <sz val="11"/>
        <color theme="1"/>
        <rFont val="Calibri"/>
        <family val="2"/>
        <scheme val="minor"/>
      </rPr>
      <t xml:space="preserve"> Corps Cav Vialannes</t>
    </r>
  </si>
  <si>
    <r>
      <t>4</t>
    </r>
    <r>
      <rPr>
        <vertAlign val="superscript"/>
        <sz val="11"/>
        <color theme="1"/>
        <rFont val="Calibri"/>
        <family val="2"/>
        <scheme val="minor"/>
      </rPr>
      <t>th</t>
    </r>
    <r>
      <rPr>
        <sz val="11"/>
        <color theme="1"/>
        <rFont val="Calibri"/>
        <family val="2"/>
        <scheme val="minor"/>
      </rPr>
      <t xml:space="preserve"> Corps Cav Guyot</t>
    </r>
  </si>
  <si>
    <t>Combat Losses</t>
  </si>
  <si>
    <t>CavProportion</t>
  </si>
  <si>
    <t>Inf Proportion</t>
  </si>
  <si>
    <t>Inf Str</t>
  </si>
  <si>
    <t>Cav Str</t>
  </si>
  <si>
    <t>Soult</t>
  </si>
  <si>
    <t>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</si>
</sst>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sz val="11"/>
      <color theme="1"/>
      <name val="Elephant"/>
      <family val="1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/>
    </xf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quotePrefix="1" applyFont="1"/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9"/>
  <sheetViews>
    <sheetView tabSelected="1" zoomScale="80" zoomScaleNormal="80" workbookViewId="0">
      <selection activeCell="J11" sqref="J11"/>
    </sheetView>
  </sheetViews>
  <sheetFormatPr defaultRowHeight="15" x14ac:dyDescent="0.25"/>
  <cols>
    <col min="1" max="1" width="16.28515625" customWidth="1"/>
    <col min="2" max="2" width="21.7109375" customWidth="1"/>
    <col min="3" max="4" width="20" hidden="1" customWidth="1"/>
    <col min="5" max="5" width="32.7109375" customWidth="1"/>
    <col min="6" max="6" width="28.5703125" customWidth="1"/>
    <col min="7" max="7" width="23.140625" customWidth="1"/>
    <col min="8" max="8" width="23.140625" style="2" customWidth="1"/>
    <col min="9" max="9" width="19.85546875" customWidth="1"/>
    <col min="10" max="10" width="31.85546875" customWidth="1"/>
    <col min="11" max="11" width="31.140625" customWidth="1"/>
    <col min="12" max="12" width="18.140625" customWidth="1"/>
    <col min="14" max="14" width="15.5703125" customWidth="1"/>
    <col min="15" max="15" width="16.140625" customWidth="1"/>
  </cols>
  <sheetData>
    <row r="1" spans="1:10" ht="15.75" x14ac:dyDescent="0.3">
      <c r="A1" s="3" t="s">
        <v>5</v>
      </c>
      <c r="B1" s="3" t="s">
        <v>0</v>
      </c>
      <c r="C1" s="3" t="s">
        <v>1</v>
      </c>
      <c r="D1" s="3" t="s">
        <v>4</v>
      </c>
      <c r="E1" s="4" t="s">
        <v>33</v>
      </c>
      <c r="F1" s="4" t="s">
        <v>4</v>
      </c>
      <c r="G1" s="4" t="s">
        <v>2</v>
      </c>
      <c r="H1" s="4" t="s">
        <v>81</v>
      </c>
      <c r="I1" s="4" t="s">
        <v>3</v>
      </c>
      <c r="J1" s="4" t="s">
        <v>34</v>
      </c>
    </row>
    <row r="2" spans="1:10" x14ac:dyDescent="0.25">
      <c r="A2" t="s">
        <v>6</v>
      </c>
      <c r="B2" t="s">
        <v>7</v>
      </c>
      <c r="E2" s="1"/>
      <c r="F2" s="1"/>
      <c r="G2" s="1"/>
      <c r="H2" s="1"/>
      <c r="I2" s="1"/>
    </row>
    <row r="3" spans="1:10" ht="17.25" x14ac:dyDescent="0.25">
      <c r="B3" t="s">
        <v>55</v>
      </c>
      <c r="E3" s="1">
        <v>7000</v>
      </c>
      <c r="F3" s="1">
        <v>35</v>
      </c>
      <c r="G3" s="1">
        <v>9</v>
      </c>
      <c r="H3" s="1">
        <v>1000</v>
      </c>
      <c r="I3" s="1">
        <f>ROUND(E3*(100-G3)%, 5)-H3</f>
        <v>5370</v>
      </c>
    </row>
    <row r="4" spans="1:10" ht="17.25" x14ac:dyDescent="0.25">
      <c r="B4" t="s">
        <v>56</v>
      </c>
      <c r="E4" s="1">
        <v>6000</v>
      </c>
      <c r="F4" s="1">
        <v>35</v>
      </c>
      <c r="G4" s="1">
        <v>12</v>
      </c>
      <c r="H4" s="1"/>
      <c r="I4" s="1">
        <f t="shared" ref="I4:I40" si="0">ROUND(E4*(100-G4)%, 5)-H4</f>
        <v>5280</v>
      </c>
    </row>
    <row r="5" spans="1:10" ht="17.25" x14ac:dyDescent="0.25">
      <c r="B5" t="s">
        <v>57</v>
      </c>
      <c r="E5" s="1">
        <v>6000</v>
      </c>
      <c r="F5" s="1">
        <v>35</v>
      </c>
      <c r="G5" s="1">
        <v>11</v>
      </c>
      <c r="H5" s="1"/>
      <c r="I5" s="1">
        <f t="shared" si="0"/>
        <v>5340</v>
      </c>
    </row>
    <row r="6" spans="1:10" ht="17.25" x14ac:dyDescent="0.25">
      <c r="B6" t="s">
        <v>58</v>
      </c>
      <c r="E6" s="1">
        <v>2000</v>
      </c>
      <c r="F6" s="1">
        <v>35</v>
      </c>
      <c r="G6" s="1">
        <v>20</v>
      </c>
      <c r="H6" s="1">
        <v>1000</v>
      </c>
      <c r="I6" s="1">
        <f t="shared" si="0"/>
        <v>600</v>
      </c>
    </row>
    <row r="7" spans="1:10" x14ac:dyDescent="0.25">
      <c r="A7" t="s">
        <v>8</v>
      </c>
      <c r="B7" t="s">
        <v>9</v>
      </c>
      <c r="C7" s="9"/>
      <c r="D7" s="9"/>
      <c r="E7" s="1"/>
      <c r="F7" s="1"/>
      <c r="G7" s="1"/>
      <c r="H7" s="1"/>
      <c r="I7" s="1"/>
    </row>
    <row r="8" spans="1:10" ht="17.25" x14ac:dyDescent="0.25">
      <c r="B8" t="s">
        <v>59</v>
      </c>
      <c r="C8" s="9"/>
      <c r="D8" s="9"/>
      <c r="E8" s="1">
        <v>10000</v>
      </c>
      <c r="F8" s="1">
        <v>31</v>
      </c>
      <c r="G8" s="1">
        <v>21</v>
      </c>
      <c r="H8" s="1">
        <v>200</v>
      </c>
      <c r="I8" s="1">
        <f t="shared" si="0"/>
        <v>7700</v>
      </c>
    </row>
    <row r="9" spans="1:10" ht="17.25" customHeight="1" x14ac:dyDescent="0.25">
      <c r="B9" s="9" t="s">
        <v>60</v>
      </c>
      <c r="C9" s="9"/>
      <c r="E9" s="1">
        <v>8000</v>
      </c>
      <c r="F9" s="1">
        <v>30</v>
      </c>
      <c r="G9" s="1">
        <v>23</v>
      </c>
      <c r="H9" s="1">
        <v>300</v>
      </c>
      <c r="I9" s="1">
        <f t="shared" si="0"/>
        <v>5860</v>
      </c>
    </row>
    <row r="10" spans="1:10" ht="17.25" customHeight="1" x14ac:dyDescent="0.25">
      <c r="B10" s="9" t="s">
        <v>61</v>
      </c>
      <c r="C10" s="9"/>
      <c r="E10" s="1">
        <v>8000</v>
      </c>
      <c r="F10" s="1">
        <v>30</v>
      </c>
      <c r="G10" s="1">
        <v>21</v>
      </c>
      <c r="H10" s="1">
        <v>100</v>
      </c>
      <c r="I10" s="1">
        <f t="shared" si="0"/>
        <v>6220</v>
      </c>
    </row>
    <row r="11" spans="1:10" ht="17.25" customHeight="1" x14ac:dyDescent="0.25">
      <c r="B11" s="9" t="s">
        <v>79</v>
      </c>
      <c r="C11" s="9"/>
      <c r="E11" s="1">
        <v>2000</v>
      </c>
      <c r="F11" s="1">
        <v>30</v>
      </c>
      <c r="G11" s="1">
        <v>25</v>
      </c>
      <c r="H11" s="1">
        <v>300</v>
      </c>
      <c r="I11" s="1">
        <f t="shared" si="0"/>
        <v>1200</v>
      </c>
    </row>
    <row r="12" spans="1:10" x14ac:dyDescent="0.25">
      <c r="A12" t="s">
        <v>86</v>
      </c>
      <c r="B12" t="s">
        <v>10</v>
      </c>
      <c r="E12" s="1"/>
      <c r="F12" s="1"/>
      <c r="G12" s="1"/>
      <c r="H12" s="1"/>
      <c r="I12" s="1"/>
    </row>
    <row r="13" spans="1:10" ht="17.25" x14ac:dyDescent="0.25">
      <c r="B13" t="s">
        <v>62</v>
      </c>
      <c r="E13" s="1">
        <v>8000</v>
      </c>
      <c r="F13" s="1">
        <v>31</v>
      </c>
      <c r="G13" s="1">
        <v>16</v>
      </c>
      <c r="H13" s="1">
        <v>1000</v>
      </c>
      <c r="I13" s="1">
        <f t="shared" si="0"/>
        <v>5720</v>
      </c>
    </row>
    <row r="14" spans="1:10" ht="17.25" x14ac:dyDescent="0.25">
      <c r="B14" t="s">
        <v>63</v>
      </c>
      <c r="E14" s="1">
        <v>10000</v>
      </c>
      <c r="F14" s="1">
        <v>26</v>
      </c>
      <c r="G14" s="1">
        <v>22</v>
      </c>
      <c r="H14" s="1">
        <v>1000</v>
      </c>
      <c r="I14" s="1">
        <f t="shared" si="0"/>
        <v>6800</v>
      </c>
    </row>
    <row r="15" spans="1:10" ht="17.25" x14ac:dyDescent="0.25">
      <c r="B15" t="s">
        <v>64</v>
      </c>
      <c r="E15" s="1">
        <v>8000</v>
      </c>
      <c r="F15" s="1">
        <v>31</v>
      </c>
      <c r="G15" s="1">
        <v>15</v>
      </c>
      <c r="H15" s="1"/>
      <c r="I15" s="1">
        <f t="shared" si="0"/>
        <v>6800</v>
      </c>
    </row>
    <row r="16" spans="1:10" ht="17.25" x14ac:dyDescent="0.25">
      <c r="B16" t="s">
        <v>80</v>
      </c>
      <c r="E16" s="1">
        <v>2000</v>
      </c>
      <c r="F16" s="1">
        <v>27</v>
      </c>
      <c r="G16" s="1">
        <v>13</v>
      </c>
      <c r="H16" s="1">
        <v>1250</v>
      </c>
      <c r="I16" s="1">
        <f t="shared" si="0"/>
        <v>490</v>
      </c>
    </row>
    <row r="17" spans="1:10" x14ac:dyDescent="0.25">
      <c r="A17" t="s">
        <v>11</v>
      </c>
      <c r="B17" t="s">
        <v>12</v>
      </c>
      <c r="C17" s="9"/>
      <c r="D17" s="9"/>
      <c r="E17" s="1"/>
      <c r="F17" s="1"/>
      <c r="G17" s="1"/>
      <c r="H17" s="1"/>
      <c r="I17" s="1"/>
    </row>
    <row r="18" spans="1:10" ht="15" customHeight="1" x14ac:dyDescent="0.25">
      <c r="B18" s="9" t="s">
        <v>13</v>
      </c>
      <c r="C18" s="9"/>
      <c r="E18" s="1">
        <v>11000</v>
      </c>
      <c r="F18" s="1">
        <v>30</v>
      </c>
      <c r="G18" s="1">
        <v>46</v>
      </c>
      <c r="H18" s="1">
        <v>1700</v>
      </c>
      <c r="I18" s="1">
        <f t="shared" si="0"/>
        <v>4240</v>
      </c>
    </row>
    <row r="19" spans="1:10" x14ac:dyDescent="0.25">
      <c r="B19" s="9" t="s">
        <v>14</v>
      </c>
      <c r="C19" s="9"/>
      <c r="E19" s="1">
        <v>8000</v>
      </c>
      <c r="F19" s="1">
        <v>26</v>
      </c>
      <c r="G19" s="1">
        <v>34</v>
      </c>
      <c r="H19" s="1">
        <v>650</v>
      </c>
      <c r="I19" s="1">
        <f t="shared" si="0"/>
        <v>4630</v>
      </c>
    </row>
    <row r="20" spans="1:10" ht="17.25" customHeight="1" x14ac:dyDescent="0.25">
      <c r="B20" s="9" t="s">
        <v>35</v>
      </c>
      <c r="C20" s="9"/>
      <c r="E20" s="1">
        <v>2000</v>
      </c>
      <c r="F20" s="1">
        <v>35</v>
      </c>
      <c r="G20" s="1">
        <v>29</v>
      </c>
      <c r="H20" s="1">
        <v>550</v>
      </c>
      <c r="I20" s="1">
        <f t="shared" si="0"/>
        <v>870</v>
      </c>
    </row>
    <row r="21" spans="1:10" ht="15.75" customHeight="1" x14ac:dyDescent="0.25">
      <c r="A21" t="s">
        <v>15</v>
      </c>
      <c r="B21" s="9" t="s">
        <v>16</v>
      </c>
      <c r="C21" s="9"/>
      <c r="E21" s="1"/>
      <c r="F21" s="1"/>
      <c r="G21" s="1"/>
      <c r="H21" s="1"/>
      <c r="I21" s="1"/>
    </row>
    <row r="22" spans="1:10" ht="15" customHeight="1" x14ac:dyDescent="0.25">
      <c r="B22" s="9" t="s">
        <v>17</v>
      </c>
      <c r="C22" s="9"/>
      <c r="E22" s="1">
        <v>8000</v>
      </c>
      <c r="F22" s="1">
        <v>15</v>
      </c>
      <c r="G22" s="1">
        <v>17</v>
      </c>
      <c r="H22" s="1">
        <v>1500</v>
      </c>
      <c r="I22" s="1">
        <f t="shared" si="0"/>
        <v>5140</v>
      </c>
    </row>
    <row r="23" spans="1:10" ht="15" customHeight="1" x14ac:dyDescent="0.25">
      <c r="B23" s="9" t="s">
        <v>18</v>
      </c>
      <c r="C23" s="9"/>
      <c r="E23" s="1">
        <v>9000</v>
      </c>
      <c r="F23" s="1">
        <v>17</v>
      </c>
      <c r="G23" s="1">
        <v>22</v>
      </c>
      <c r="H23" s="1">
        <v>1400</v>
      </c>
      <c r="I23" s="1">
        <f t="shared" si="0"/>
        <v>5620</v>
      </c>
    </row>
    <row r="24" spans="1:10" ht="15" customHeight="1" x14ac:dyDescent="0.25">
      <c r="B24" s="9" t="s">
        <v>19</v>
      </c>
      <c r="C24" s="9"/>
      <c r="E24" s="1">
        <v>2000</v>
      </c>
      <c r="F24" s="1">
        <v>17</v>
      </c>
      <c r="G24" s="1">
        <v>23</v>
      </c>
      <c r="H24" s="1">
        <v>900</v>
      </c>
      <c r="I24" s="1">
        <f t="shared" si="0"/>
        <v>640</v>
      </c>
    </row>
    <row r="25" spans="1:10" x14ac:dyDescent="0.25">
      <c r="A25" t="s">
        <v>20</v>
      </c>
      <c r="B25" t="s">
        <v>21</v>
      </c>
      <c r="E25" s="1"/>
      <c r="F25" s="1"/>
      <c r="G25" s="1"/>
      <c r="H25" s="1"/>
      <c r="I25" s="1"/>
    </row>
    <row r="26" spans="1:10" ht="15" customHeight="1" x14ac:dyDescent="0.25">
      <c r="B26" s="9" t="s">
        <v>22</v>
      </c>
      <c r="C26" s="9"/>
      <c r="E26" s="1">
        <v>8000</v>
      </c>
      <c r="F26" s="1">
        <v>35</v>
      </c>
      <c r="G26" s="1">
        <v>6</v>
      </c>
      <c r="H26" s="1">
        <v>0</v>
      </c>
      <c r="I26" s="1">
        <f t="shared" si="0"/>
        <v>7520</v>
      </c>
    </row>
    <row r="27" spans="1:10" ht="15" customHeight="1" x14ac:dyDescent="0.25">
      <c r="B27" s="9" t="s">
        <v>23</v>
      </c>
      <c r="C27" s="9"/>
      <c r="E27" s="1">
        <v>7000</v>
      </c>
      <c r="F27" s="1">
        <v>35</v>
      </c>
      <c r="G27" s="1">
        <v>6</v>
      </c>
      <c r="H27" s="1">
        <v>0</v>
      </c>
      <c r="I27" s="1">
        <f t="shared" si="0"/>
        <v>6580</v>
      </c>
    </row>
    <row r="28" spans="1:10" ht="15" customHeight="1" x14ac:dyDescent="0.25">
      <c r="B28" s="9" t="s">
        <v>24</v>
      </c>
      <c r="C28" s="9"/>
      <c r="E28" s="1">
        <v>2000</v>
      </c>
      <c r="F28" s="1">
        <v>35</v>
      </c>
      <c r="G28" s="1">
        <v>7</v>
      </c>
      <c r="H28" s="1">
        <v>0</v>
      </c>
      <c r="I28" s="1">
        <f t="shared" si="0"/>
        <v>1860</v>
      </c>
    </row>
    <row r="29" spans="1:10" x14ac:dyDescent="0.25">
      <c r="A29" t="s">
        <v>25</v>
      </c>
      <c r="B29" t="s">
        <v>26</v>
      </c>
      <c r="E29" s="1"/>
      <c r="F29" s="1"/>
      <c r="G29" s="1"/>
      <c r="H29" s="1"/>
      <c r="I29" s="1"/>
    </row>
    <row r="30" spans="1:10" ht="15" customHeight="1" x14ac:dyDescent="0.25">
      <c r="B30" s="9" t="s">
        <v>27</v>
      </c>
      <c r="C30" s="9"/>
      <c r="E30" s="1">
        <v>6000</v>
      </c>
      <c r="F30" s="1">
        <v>50</v>
      </c>
      <c r="G30" s="1">
        <v>4</v>
      </c>
      <c r="H30" s="1">
        <v>0</v>
      </c>
      <c r="I30" s="1">
        <f t="shared" si="0"/>
        <v>5760</v>
      </c>
    </row>
    <row r="31" spans="1:10" ht="15" customHeight="1" x14ac:dyDescent="0.25">
      <c r="B31" s="9" t="s">
        <v>28</v>
      </c>
      <c r="C31" s="9"/>
      <c r="E31" s="1">
        <v>3000</v>
      </c>
      <c r="F31" s="1">
        <v>50</v>
      </c>
      <c r="G31" s="1">
        <v>6</v>
      </c>
      <c r="H31" s="1">
        <v>0</v>
      </c>
      <c r="I31" s="1">
        <f t="shared" si="0"/>
        <v>2820</v>
      </c>
    </row>
    <row r="32" spans="1:10" x14ac:dyDescent="0.25">
      <c r="B32" s="9" t="s">
        <v>29</v>
      </c>
      <c r="C32" s="9"/>
      <c r="E32" s="1"/>
      <c r="F32" s="1"/>
      <c r="G32" s="1">
        <v>0</v>
      </c>
      <c r="H32" s="1"/>
      <c r="I32" s="1"/>
      <c r="J32" s="1"/>
    </row>
    <row r="33" spans="1:17" x14ac:dyDescent="0.25">
      <c r="A33" t="s">
        <v>30</v>
      </c>
      <c r="B33" t="s">
        <v>31</v>
      </c>
      <c r="E33" s="1"/>
      <c r="F33" s="1"/>
      <c r="G33" s="1"/>
      <c r="H33" s="1"/>
      <c r="I33" s="1"/>
      <c r="J33" s="1"/>
    </row>
    <row r="34" spans="1:17" ht="17.25" x14ac:dyDescent="0.25">
      <c r="A34" s="6"/>
      <c r="B34" t="s">
        <v>65</v>
      </c>
      <c r="E34" s="1">
        <v>3000</v>
      </c>
      <c r="F34" s="1">
        <v>40</v>
      </c>
      <c r="G34" s="1">
        <v>42</v>
      </c>
      <c r="H34" s="1"/>
      <c r="I34" s="1">
        <f t="shared" si="0"/>
        <v>1740</v>
      </c>
      <c r="J34" s="1"/>
    </row>
    <row r="35" spans="1:17" ht="17.25" x14ac:dyDescent="0.25">
      <c r="B35" t="s">
        <v>66</v>
      </c>
      <c r="E35" s="1">
        <v>2000</v>
      </c>
      <c r="F35" s="1">
        <v>40</v>
      </c>
      <c r="G35" s="1">
        <v>42</v>
      </c>
      <c r="H35" s="1"/>
      <c r="I35" s="1">
        <f t="shared" si="0"/>
        <v>1160</v>
      </c>
      <c r="J35" s="1"/>
    </row>
    <row r="36" spans="1:17" ht="17.25" x14ac:dyDescent="0.25">
      <c r="A36" s="8" t="s">
        <v>87</v>
      </c>
      <c r="B36" t="s">
        <v>67</v>
      </c>
      <c r="E36" s="1">
        <v>3000</v>
      </c>
      <c r="F36" s="1">
        <v>35</v>
      </c>
      <c r="G36" s="1">
        <v>0</v>
      </c>
      <c r="H36" s="1">
        <v>1000</v>
      </c>
      <c r="I36" s="1">
        <f t="shared" si="0"/>
        <v>2000</v>
      </c>
      <c r="J36" s="1"/>
    </row>
    <row r="37" spans="1:17" ht="17.25" x14ac:dyDescent="0.25">
      <c r="B37" t="s">
        <v>68</v>
      </c>
      <c r="E37" s="1">
        <v>3000</v>
      </c>
      <c r="F37" s="1">
        <v>35</v>
      </c>
      <c r="G37" s="1">
        <v>0</v>
      </c>
      <c r="H37" s="1">
        <v>1000</v>
      </c>
      <c r="I37" s="1">
        <f t="shared" si="0"/>
        <v>2000</v>
      </c>
      <c r="J37" s="1"/>
    </row>
    <row r="38" spans="1:17" ht="17.25" x14ac:dyDescent="0.25">
      <c r="B38" t="s">
        <v>69</v>
      </c>
      <c r="E38" s="1">
        <v>3000</v>
      </c>
      <c r="F38" s="1">
        <v>35</v>
      </c>
      <c r="G38" s="1">
        <v>0</v>
      </c>
      <c r="H38" s="1"/>
      <c r="I38" s="1">
        <f t="shared" si="0"/>
        <v>3000</v>
      </c>
      <c r="J38" s="1"/>
    </row>
    <row r="39" spans="1:17" ht="17.25" x14ac:dyDescent="0.25">
      <c r="B39" t="s">
        <v>70</v>
      </c>
      <c r="E39" s="1">
        <v>6000</v>
      </c>
      <c r="F39" s="1">
        <v>9</v>
      </c>
      <c r="G39" s="1">
        <v>65</v>
      </c>
      <c r="H39" s="1">
        <v>550</v>
      </c>
      <c r="I39" s="1">
        <f t="shared" si="0"/>
        <v>1550</v>
      </c>
      <c r="J39" s="1"/>
    </row>
    <row r="40" spans="1:17" x14ac:dyDescent="0.25">
      <c r="B40" t="s">
        <v>32</v>
      </c>
      <c r="E40" s="1">
        <v>3000</v>
      </c>
      <c r="F40" s="1">
        <v>0</v>
      </c>
      <c r="G40" s="1">
        <v>39</v>
      </c>
      <c r="H40" s="1">
        <v>3000</v>
      </c>
      <c r="I40" s="1">
        <f t="shared" si="0"/>
        <v>-1170</v>
      </c>
      <c r="J40" s="1"/>
    </row>
    <row r="41" spans="1:17" x14ac:dyDescent="0.25">
      <c r="E41" s="1"/>
      <c r="F41" s="1"/>
      <c r="G41" s="1"/>
      <c r="H41" s="1"/>
      <c r="I41" s="1"/>
      <c r="J41" s="1"/>
    </row>
    <row r="42" spans="1:17" x14ac:dyDescent="0.25">
      <c r="A42" t="s">
        <v>36</v>
      </c>
      <c r="E42" s="1"/>
      <c r="F42" s="1"/>
      <c r="G42" s="1"/>
      <c r="H42" s="1"/>
      <c r="I42" s="1"/>
      <c r="J42" s="1"/>
    </row>
    <row r="43" spans="1:17" x14ac:dyDescent="0.25">
      <c r="E43" s="1"/>
      <c r="F43" s="1"/>
      <c r="G43" s="1"/>
      <c r="H43" s="1">
        <f>SUM(H3:H41)</f>
        <v>18400</v>
      </c>
      <c r="I43" s="1">
        <f>SUM(I2:I40)-H43</f>
        <v>94940</v>
      </c>
      <c r="J43" s="1"/>
    </row>
    <row r="45" spans="1:17" ht="15.75" x14ac:dyDescent="0.3">
      <c r="A45" s="3" t="s">
        <v>5</v>
      </c>
      <c r="B45" s="4" t="s">
        <v>0</v>
      </c>
      <c r="C45" s="4"/>
      <c r="D45" s="4"/>
      <c r="E45" s="4" t="s">
        <v>50</v>
      </c>
      <c r="F45" s="4" t="s">
        <v>51</v>
      </c>
      <c r="G45" s="4" t="s">
        <v>4</v>
      </c>
      <c r="H45" s="4" t="s">
        <v>81</v>
      </c>
      <c r="I45" s="4" t="s">
        <v>2</v>
      </c>
      <c r="J45" s="4" t="s">
        <v>53</v>
      </c>
      <c r="K45" s="4" t="s">
        <v>54</v>
      </c>
      <c r="L45" s="4" t="s">
        <v>34</v>
      </c>
      <c r="N45" s="4" t="s">
        <v>83</v>
      </c>
      <c r="O45" s="4" t="s">
        <v>82</v>
      </c>
      <c r="P45" s="4" t="s">
        <v>84</v>
      </c>
      <c r="Q45" s="4" t="s">
        <v>85</v>
      </c>
    </row>
    <row r="46" spans="1:17" x14ac:dyDescent="0.25">
      <c r="A46" t="s">
        <v>37</v>
      </c>
    </row>
    <row r="47" spans="1:17" ht="17.25" x14ac:dyDescent="0.25">
      <c r="B47" t="s">
        <v>71</v>
      </c>
      <c r="E47" s="1">
        <v>8000</v>
      </c>
      <c r="F47" s="1">
        <v>4000</v>
      </c>
      <c r="G47" s="1">
        <v>28</v>
      </c>
      <c r="H47" s="1">
        <v>600</v>
      </c>
      <c r="I47" s="1">
        <v>22</v>
      </c>
      <c r="J47" s="1">
        <f>INT((ROUND(P47*(100-I47)%,5))-H47*(E47/(E47+F47)))</f>
        <v>5526</v>
      </c>
      <c r="K47" s="1">
        <f>INT((ROUND(Q47*(100-I47)%,5))-H47*(F47/(E47+F47)))</f>
        <v>2765</v>
      </c>
      <c r="L47" s="1">
        <v>40</v>
      </c>
      <c r="N47">
        <f>ROUND(E47/(E47+F47),2)</f>
        <v>0.67</v>
      </c>
      <c r="O47">
        <f>ROUND(F47/(E47+F47),2)</f>
        <v>0.33</v>
      </c>
      <c r="P47">
        <f>E47-ROUND(H47*N47,5)</f>
        <v>7598</v>
      </c>
      <c r="Q47">
        <f>ROUND(F47-H47*O47,5)</f>
        <v>3802</v>
      </c>
    </row>
    <row r="48" spans="1:17" x14ac:dyDescent="0.25">
      <c r="B48" t="s">
        <v>38</v>
      </c>
      <c r="E48" s="1">
        <v>7000</v>
      </c>
      <c r="F48" s="1">
        <v>5000</v>
      </c>
      <c r="G48" s="1">
        <v>11</v>
      </c>
      <c r="H48" s="1">
        <v>3500</v>
      </c>
      <c r="I48" s="1">
        <v>18</v>
      </c>
      <c r="J48" s="1">
        <f>INT((ROUND(P48*(100-I48)%,5))-H48*(E48/(E48+F48)))</f>
        <v>2033</v>
      </c>
      <c r="K48" s="1">
        <f t="shared" ref="K48:K67" si="1">INT((ROUND(Q48*(100-I48)%,5))-H48*(F48/(E48+F48)))</f>
        <v>1436</v>
      </c>
      <c r="L48" s="1">
        <v>30</v>
      </c>
      <c r="N48" s="5">
        <f t="shared" ref="N48:N67" si="2">ROUND(E48/(E48+F48),2)</f>
        <v>0.57999999999999996</v>
      </c>
      <c r="O48" s="5">
        <f t="shared" ref="O48:O67" si="3">ROUND(F48/(E48+F48),2)</f>
        <v>0.42</v>
      </c>
      <c r="P48" s="5">
        <f t="shared" ref="P48:P67" si="4">E48-ROUND(H48*N48,5)</f>
        <v>4970</v>
      </c>
      <c r="Q48" s="5">
        <f t="shared" ref="Q48:Q67" si="5">ROUND(F48-H48*O48,5)</f>
        <v>3530</v>
      </c>
    </row>
    <row r="49" spans="1:17" ht="17.25" x14ac:dyDescent="0.25">
      <c r="B49" t="s">
        <v>72</v>
      </c>
      <c r="E49" s="1">
        <v>7000</v>
      </c>
      <c r="F49" s="1">
        <v>5000</v>
      </c>
      <c r="G49" s="1">
        <v>23</v>
      </c>
      <c r="H49" s="1">
        <v>300</v>
      </c>
      <c r="I49" s="1">
        <v>22</v>
      </c>
      <c r="J49" s="1">
        <f>INT((ROUND(P49*(100-I49)%,5))-H49*(E49/(E49+F49)))</f>
        <v>5149</v>
      </c>
      <c r="K49" s="1">
        <f t="shared" si="1"/>
        <v>3676</v>
      </c>
      <c r="L49" s="1">
        <v>30</v>
      </c>
      <c r="N49" s="5">
        <f t="shared" si="2"/>
        <v>0.57999999999999996</v>
      </c>
      <c r="O49" s="5">
        <f t="shared" si="3"/>
        <v>0.42</v>
      </c>
      <c r="P49" s="5">
        <f t="shared" si="4"/>
        <v>6826</v>
      </c>
      <c r="Q49" s="5">
        <f t="shared" si="5"/>
        <v>4874</v>
      </c>
    </row>
    <row r="50" spans="1:17" x14ac:dyDescent="0.25">
      <c r="B50" t="s">
        <v>39</v>
      </c>
      <c r="E50" s="1"/>
      <c r="F50" s="1"/>
      <c r="G50" s="1"/>
      <c r="H50" s="1"/>
      <c r="I50" s="1">
        <v>0</v>
      </c>
      <c r="J50" s="1"/>
      <c r="K50" s="1"/>
      <c r="L50" s="1"/>
      <c r="N50" s="5"/>
      <c r="O50" s="5"/>
      <c r="P50" s="5"/>
      <c r="Q50" s="5"/>
    </row>
    <row r="51" spans="1:17" ht="17.25" x14ac:dyDescent="0.25">
      <c r="B51" t="s">
        <v>73</v>
      </c>
      <c r="E51" s="1">
        <v>9000</v>
      </c>
      <c r="F51" s="1">
        <v>2000</v>
      </c>
      <c r="G51" s="1">
        <v>0</v>
      </c>
      <c r="H51" s="7">
        <v>2000</v>
      </c>
      <c r="I51" s="1">
        <v>25</v>
      </c>
      <c r="J51" s="1">
        <f>INT((ROUND(P51*(100-I51)%,5))-H51*(E51/(E51+F51)))</f>
        <v>3883</v>
      </c>
      <c r="K51" s="1">
        <f t="shared" si="1"/>
        <v>866</v>
      </c>
      <c r="L51" s="1">
        <v>30</v>
      </c>
      <c r="N51" s="5">
        <f t="shared" si="2"/>
        <v>0.82</v>
      </c>
      <c r="O51" s="5">
        <f t="shared" si="3"/>
        <v>0.18</v>
      </c>
      <c r="P51" s="5">
        <f t="shared" si="4"/>
        <v>7360</v>
      </c>
      <c r="Q51" s="5">
        <f t="shared" si="5"/>
        <v>1640</v>
      </c>
    </row>
    <row r="52" spans="1:17" ht="17.25" x14ac:dyDescent="0.25">
      <c r="B52" t="s">
        <v>74</v>
      </c>
      <c r="E52" s="1">
        <v>10000</v>
      </c>
      <c r="F52" s="1">
        <v>2000</v>
      </c>
      <c r="G52" s="1">
        <v>17</v>
      </c>
      <c r="H52" s="1">
        <v>600</v>
      </c>
      <c r="I52" s="1">
        <v>13</v>
      </c>
      <c r="J52" s="1">
        <f t="shared" ref="J52:J67" si="6">INT((ROUND(P52*(100-I52)%,5))-H52*(E52/(E52+F52)))</f>
        <v>7766</v>
      </c>
      <c r="K52" s="1">
        <f t="shared" si="1"/>
        <v>1551</v>
      </c>
      <c r="L52" s="1">
        <v>30</v>
      </c>
      <c r="N52" s="5">
        <f t="shared" si="2"/>
        <v>0.83</v>
      </c>
      <c r="O52" s="5">
        <f t="shared" si="3"/>
        <v>0.17</v>
      </c>
      <c r="P52" s="5">
        <f t="shared" si="4"/>
        <v>9502</v>
      </c>
      <c r="Q52" s="5">
        <f t="shared" si="5"/>
        <v>1898</v>
      </c>
    </row>
    <row r="53" spans="1:17" ht="17.25" x14ac:dyDescent="0.25">
      <c r="B53" t="s">
        <v>75</v>
      </c>
      <c r="E53" s="1">
        <v>13000</v>
      </c>
      <c r="F53" s="1">
        <v>4000</v>
      </c>
      <c r="G53" s="1">
        <v>0</v>
      </c>
      <c r="H53" s="1">
        <v>9000</v>
      </c>
      <c r="I53" s="1">
        <v>30</v>
      </c>
      <c r="J53" s="1">
        <f t="shared" si="6"/>
        <v>-2571</v>
      </c>
      <c r="K53" s="1">
        <f t="shared" si="1"/>
        <v>-830</v>
      </c>
      <c r="L53" s="1">
        <v>30</v>
      </c>
      <c r="N53" s="5">
        <f t="shared" si="2"/>
        <v>0.76</v>
      </c>
      <c r="O53" s="5">
        <f t="shared" si="3"/>
        <v>0.24</v>
      </c>
      <c r="P53" s="5">
        <f t="shared" si="4"/>
        <v>6160</v>
      </c>
      <c r="Q53" s="5">
        <f t="shared" si="5"/>
        <v>1840</v>
      </c>
    </row>
    <row r="54" spans="1:17" x14ac:dyDescent="0.25">
      <c r="E54" s="1"/>
      <c r="F54" s="1"/>
      <c r="G54" s="1"/>
      <c r="H54" s="1"/>
      <c r="J54" s="1"/>
      <c r="K54" s="1"/>
      <c r="L54" s="1"/>
      <c r="N54" s="5"/>
      <c r="O54" s="5"/>
      <c r="P54" s="5"/>
      <c r="Q54" s="5"/>
    </row>
    <row r="55" spans="1:17" x14ac:dyDescent="0.25">
      <c r="A55" t="s">
        <v>40</v>
      </c>
      <c r="B55" t="s">
        <v>41</v>
      </c>
      <c r="E55" s="1">
        <v>5000</v>
      </c>
      <c r="F55" s="1">
        <v>3000</v>
      </c>
      <c r="G55" s="1">
        <v>30</v>
      </c>
      <c r="H55" s="1">
        <v>1000</v>
      </c>
      <c r="I55" s="1">
        <v>36</v>
      </c>
      <c r="J55" s="1">
        <f t="shared" si="6"/>
        <v>2171</v>
      </c>
      <c r="K55" s="1">
        <f t="shared" si="1"/>
        <v>1301</v>
      </c>
      <c r="L55" s="1">
        <v>30</v>
      </c>
      <c r="N55" s="5">
        <f t="shared" si="2"/>
        <v>0.63</v>
      </c>
      <c r="O55" s="5">
        <f t="shared" si="3"/>
        <v>0.38</v>
      </c>
      <c r="P55" s="5">
        <f t="shared" si="4"/>
        <v>4370</v>
      </c>
      <c r="Q55" s="5">
        <f t="shared" si="5"/>
        <v>2620</v>
      </c>
    </row>
    <row r="56" spans="1:17" ht="17.25" x14ac:dyDescent="0.25">
      <c r="B56" t="s">
        <v>76</v>
      </c>
      <c r="E56" s="1">
        <v>7000</v>
      </c>
      <c r="F56" s="1">
        <v>2000</v>
      </c>
      <c r="G56" s="1">
        <v>29</v>
      </c>
      <c r="H56" s="1">
        <v>1000</v>
      </c>
      <c r="I56" s="1">
        <v>12</v>
      </c>
      <c r="J56" s="1">
        <f t="shared" si="6"/>
        <v>4695</v>
      </c>
      <c r="K56" s="1">
        <f t="shared" si="1"/>
        <v>1344</v>
      </c>
      <c r="L56" s="1">
        <v>30</v>
      </c>
      <c r="N56" s="5">
        <f t="shared" si="2"/>
        <v>0.78</v>
      </c>
      <c r="O56" s="5">
        <f t="shared" si="3"/>
        <v>0.22</v>
      </c>
      <c r="P56" s="5">
        <f t="shared" si="4"/>
        <v>6220</v>
      </c>
      <c r="Q56" s="5">
        <f t="shared" si="5"/>
        <v>1780</v>
      </c>
    </row>
    <row r="57" spans="1:17" ht="17.25" x14ac:dyDescent="0.25">
      <c r="B57" t="s">
        <v>77</v>
      </c>
      <c r="E57" s="1">
        <v>9000</v>
      </c>
      <c r="F57" s="1">
        <v>2000</v>
      </c>
      <c r="G57" s="1">
        <v>7</v>
      </c>
      <c r="H57" s="1">
        <v>3000</v>
      </c>
      <c r="I57" s="1">
        <v>20</v>
      </c>
      <c r="J57" s="1">
        <f t="shared" si="6"/>
        <v>2777</v>
      </c>
      <c r="K57" s="1">
        <f t="shared" si="1"/>
        <v>622</v>
      </c>
      <c r="L57" s="1">
        <v>30</v>
      </c>
      <c r="N57" s="5">
        <f t="shared" si="2"/>
        <v>0.82</v>
      </c>
      <c r="O57" s="5">
        <f t="shared" si="3"/>
        <v>0.18</v>
      </c>
      <c r="P57" s="5">
        <f t="shared" si="4"/>
        <v>6540</v>
      </c>
      <c r="Q57" s="5">
        <f t="shared" si="5"/>
        <v>1460</v>
      </c>
    </row>
    <row r="58" spans="1:17" ht="17.25" x14ac:dyDescent="0.25">
      <c r="B58" t="s">
        <v>78</v>
      </c>
      <c r="E58" s="1">
        <v>7000</v>
      </c>
      <c r="F58" s="1">
        <v>2000</v>
      </c>
      <c r="G58" s="1">
        <v>35</v>
      </c>
      <c r="H58" s="1">
        <v>1000</v>
      </c>
      <c r="I58" s="1">
        <v>20</v>
      </c>
      <c r="J58" s="1">
        <f t="shared" si="6"/>
        <v>4198</v>
      </c>
      <c r="K58" s="1">
        <f t="shared" si="1"/>
        <v>1201</v>
      </c>
      <c r="L58" s="1">
        <v>35</v>
      </c>
      <c r="N58" s="5">
        <f t="shared" si="2"/>
        <v>0.78</v>
      </c>
      <c r="O58" s="5">
        <f t="shared" si="3"/>
        <v>0.22</v>
      </c>
      <c r="P58" s="5">
        <f t="shared" si="4"/>
        <v>6220</v>
      </c>
      <c r="Q58" s="5">
        <f t="shared" si="5"/>
        <v>1780</v>
      </c>
    </row>
    <row r="59" spans="1:17" x14ac:dyDescent="0.25">
      <c r="B59" t="s">
        <v>42</v>
      </c>
      <c r="E59" s="1">
        <v>6000</v>
      </c>
      <c r="F59" s="1">
        <v>2000</v>
      </c>
      <c r="G59" s="1">
        <v>25</v>
      </c>
      <c r="H59" s="1">
        <v>1000</v>
      </c>
      <c r="I59" s="1">
        <v>14</v>
      </c>
      <c r="J59" s="1">
        <f t="shared" si="6"/>
        <v>3765</v>
      </c>
      <c r="K59" s="1">
        <f t="shared" si="1"/>
        <v>1255</v>
      </c>
      <c r="L59" s="1">
        <v>25</v>
      </c>
      <c r="N59" s="5">
        <f t="shared" si="2"/>
        <v>0.75</v>
      </c>
      <c r="O59" s="5">
        <f t="shared" si="3"/>
        <v>0.25</v>
      </c>
      <c r="P59" s="5">
        <f t="shared" si="4"/>
        <v>5250</v>
      </c>
      <c r="Q59" s="5">
        <f t="shared" si="5"/>
        <v>1750</v>
      </c>
    </row>
    <row r="60" spans="1:17" x14ac:dyDescent="0.25">
      <c r="B60" t="s">
        <v>39</v>
      </c>
      <c r="E60" s="1"/>
      <c r="F60" s="1"/>
      <c r="G60" s="1"/>
      <c r="H60" s="1"/>
      <c r="J60" s="1"/>
      <c r="K60" s="1"/>
      <c r="L60" s="1"/>
      <c r="N60" s="5"/>
      <c r="O60" s="5"/>
      <c r="P60" s="5"/>
      <c r="Q60" s="5"/>
    </row>
    <row r="61" spans="1:17" x14ac:dyDescent="0.25">
      <c r="E61" s="1"/>
      <c r="F61" s="1"/>
      <c r="G61" s="1"/>
      <c r="H61" s="1"/>
      <c r="J61" s="1"/>
      <c r="K61" s="1"/>
      <c r="L61" s="1"/>
      <c r="N61" s="5"/>
      <c r="O61" s="5"/>
      <c r="P61" s="5"/>
      <c r="Q61" s="5"/>
    </row>
    <row r="62" spans="1:17" x14ac:dyDescent="0.25">
      <c r="A62" t="s">
        <v>43</v>
      </c>
      <c r="B62" t="s">
        <v>44</v>
      </c>
      <c r="E62" s="1"/>
      <c r="F62" s="1"/>
      <c r="G62" s="1"/>
      <c r="H62" s="1"/>
      <c r="J62" s="1"/>
      <c r="K62" s="1"/>
      <c r="L62" s="1"/>
      <c r="N62" s="5"/>
      <c r="O62" s="5"/>
      <c r="P62" s="5"/>
      <c r="Q62" s="5"/>
    </row>
    <row r="63" spans="1:17" x14ac:dyDescent="0.25">
      <c r="B63" t="s">
        <v>45</v>
      </c>
      <c r="E63" s="1">
        <v>5000</v>
      </c>
      <c r="F63" s="1">
        <v>1000</v>
      </c>
      <c r="G63" s="1">
        <v>30</v>
      </c>
      <c r="H63" s="1"/>
      <c r="I63" s="1">
        <v>4</v>
      </c>
      <c r="J63" s="1">
        <f t="shared" si="6"/>
        <v>4800</v>
      </c>
      <c r="K63" s="1">
        <f t="shared" si="1"/>
        <v>960</v>
      </c>
      <c r="L63" s="1">
        <v>30</v>
      </c>
      <c r="N63" s="5">
        <f t="shared" si="2"/>
        <v>0.83</v>
      </c>
      <c r="O63" s="5">
        <f t="shared" si="3"/>
        <v>0.17</v>
      </c>
      <c r="P63" s="5">
        <f t="shared" si="4"/>
        <v>5000</v>
      </c>
      <c r="Q63" s="5">
        <f t="shared" si="5"/>
        <v>1000</v>
      </c>
    </row>
    <row r="64" spans="1:17" x14ac:dyDescent="0.25">
      <c r="B64" t="s">
        <v>46</v>
      </c>
      <c r="E64" s="1">
        <v>9000</v>
      </c>
      <c r="F64" s="1">
        <v>1000</v>
      </c>
      <c r="G64" s="1">
        <v>30</v>
      </c>
      <c r="H64" s="1">
        <v>2000</v>
      </c>
      <c r="I64" s="1">
        <v>16</v>
      </c>
      <c r="J64" s="1">
        <f t="shared" si="6"/>
        <v>4248</v>
      </c>
      <c r="K64" s="1">
        <f t="shared" si="1"/>
        <v>472</v>
      </c>
      <c r="L64" s="1">
        <v>30</v>
      </c>
      <c r="N64" s="5">
        <f t="shared" si="2"/>
        <v>0.9</v>
      </c>
      <c r="O64" s="5">
        <f t="shared" si="3"/>
        <v>0.1</v>
      </c>
      <c r="P64" s="5">
        <f t="shared" si="4"/>
        <v>7200</v>
      </c>
      <c r="Q64" s="5">
        <f t="shared" si="5"/>
        <v>800</v>
      </c>
    </row>
    <row r="65" spans="1:17" x14ac:dyDescent="0.25">
      <c r="B65" t="s">
        <v>47</v>
      </c>
      <c r="E65" s="1">
        <v>10000</v>
      </c>
      <c r="F65" s="1">
        <v>2000</v>
      </c>
      <c r="G65" s="1">
        <v>17</v>
      </c>
      <c r="H65" s="1">
        <v>2050</v>
      </c>
      <c r="I65" s="1">
        <v>13</v>
      </c>
      <c r="J65" s="1">
        <f t="shared" si="6"/>
        <v>5511</v>
      </c>
      <c r="K65" s="1">
        <f t="shared" si="1"/>
        <v>1095</v>
      </c>
      <c r="L65" s="1">
        <v>25</v>
      </c>
      <c r="N65" s="5">
        <f t="shared" si="2"/>
        <v>0.83</v>
      </c>
      <c r="O65" s="5">
        <f t="shared" si="3"/>
        <v>0.17</v>
      </c>
      <c r="P65" s="5">
        <f t="shared" si="4"/>
        <v>8298.5</v>
      </c>
      <c r="Q65" s="5">
        <f t="shared" si="5"/>
        <v>1651.5</v>
      </c>
    </row>
    <row r="66" spans="1:17" x14ac:dyDescent="0.25">
      <c r="A66" t="s">
        <v>48</v>
      </c>
      <c r="B66" t="s">
        <v>48</v>
      </c>
      <c r="E66" s="1"/>
      <c r="F66" s="1"/>
      <c r="G66" s="1"/>
      <c r="H66" s="1"/>
      <c r="I66" s="1"/>
      <c r="J66" s="1"/>
      <c r="K66" s="1"/>
      <c r="L66" s="1"/>
      <c r="N66" s="5"/>
      <c r="O66" s="5"/>
      <c r="P66" s="5"/>
      <c r="Q66" s="5"/>
    </row>
    <row r="67" spans="1:17" x14ac:dyDescent="0.25">
      <c r="B67" t="s">
        <v>49</v>
      </c>
      <c r="E67" s="1">
        <v>14000</v>
      </c>
      <c r="F67" s="1">
        <v>2000</v>
      </c>
      <c r="G67" s="1">
        <v>30</v>
      </c>
      <c r="H67" s="1"/>
      <c r="I67" s="1">
        <v>25</v>
      </c>
      <c r="J67" s="1">
        <f t="shared" si="6"/>
        <v>10500</v>
      </c>
      <c r="K67" s="1">
        <f t="shared" si="1"/>
        <v>1500</v>
      </c>
      <c r="L67" s="1">
        <v>30</v>
      </c>
      <c r="N67" s="5">
        <f t="shared" si="2"/>
        <v>0.88</v>
      </c>
      <c r="O67" s="5">
        <f t="shared" si="3"/>
        <v>0.13</v>
      </c>
      <c r="P67" s="5">
        <f t="shared" si="4"/>
        <v>14000</v>
      </c>
      <c r="Q67" s="5">
        <f t="shared" si="5"/>
        <v>2000</v>
      </c>
    </row>
    <row r="69" spans="1:17" x14ac:dyDescent="0.25">
      <c r="A69" t="s">
        <v>52</v>
      </c>
      <c r="E69" s="1">
        <f>SUM(E47:E67)</f>
        <v>126000</v>
      </c>
      <c r="F69" s="1">
        <f>SUM(F47:F67)</f>
        <v>39000</v>
      </c>
      <c r="I69" s="1"/>
      <c r="J69" s="1"/>
      <c r="K69" s="1">
        <f>SUM(K47:K67,6)-H69</f>
        <v>19220</v>
      </c>
    </row>
  </sheetData>
  <mergeCells count="19">
    <mergeCell ref="B32:C32"/>
    <mergeCell ref="B31:C31"/>
    <mergeCell ref="B28:C28"/>
    <mergeCell ref="B27:C27"/>
    <mergeCell ref="B24:C24"/>
    <mergeCell ref="B26:C26"/>
    <mergeCell ref="B30:C30"/>
    <mergeCell ref="C7:D7"/>
    <mergeCell ref="C8:D8"/>
    <mergeCell ref="B9:C9"/>
    <mergeCell ref="C17:D17"/>
    <mergeCell ref="B19:C19"/>
    <mergeCell ref="B10:C10"/>
    <mergeCell ref="B11:C11"/>
    <mergeCell ref="B20:C20"/>
    <mergeCell ref="B22:C22"/>
    <mergeCell ref="B23:C23"/>
    <mergeCell ref="B21:C21"/>
    <mergeCell ref="B18:C18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Harvey Mossman</dc:creator>
  <cp:lastModifiedBy>Harvey</cp:lastModifiedBy>
  <dcterms:created xsi:type="dcterms:W3CDTF">2012-04-09T13:21:06Z</dcterms:created>
  <dcterms:modified xsi:type="dcterms:W3CDTF">2012-12-07T03:03:47Z</dcterms:modified>
</cp:coreProperties>
</file>